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00" windowHeight="5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<sst xmlns="http://schemas.openxmlformats.org/spreadsheetml/2006/main" count="84" uniqueCount="81">
  <si>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(тыс. рублей)</t>
  </si>
  <si>
    <t xml:space="preserve">Код  </t>
  </si>
  <si>
    <t>1 00 00000 00 0000 000</t>
  </si>
  <si>
    <t>Сумма</t>
  </si>
  <si>
    <t>Единый сельскохозяйственный налог</t>
  </si>
  <si>
    <t>1 01 02010 01 0000 110</t>
  </si>
  <si>
    <t>ВСЕГО ДОХОДОВ</t>
  </si>
  <si>
    <t>Наименование  доходов</t>
  </si>
  <si>
    <t>НАЛОГОВЫЕ И НЕНАЛОГОВЫЕ ДОХОДЫ</t>
  </si>
  <si>
    <t>1 01 02030 01 0000 110</t>
  </si>
  <si>
    <t>1 05 03010 01 0000 110</t>
  </si>
  <si>
    <t>Темрюкского городского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</si>
  <si>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</si>
  <si>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</si>
  <si>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</si>
  <si>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БЕЗВОЗДМЕЗДНЫЕ ПОСТУПЛЕНИЯ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</si>
  <si>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</si>
  <si>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</si>
  <si>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Федерации.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</si>
  <si>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</si>
  <si>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</si>
  <si>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Заместитель главы</t>
  </si>
  <si>
    <t xml:space="preserve">Темрюкского района </t>
  </si>
  <si>
    <t>А.В.Румянцева</t>
  </si>
  <si>
    <t>1 03 02250 01 0000 110</t>
  </si>
  <si>
    <t>1 03 02230 01 0000 110</t>
  </si>
  <si>
    <t>1 03 02240 01 0000 110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</si>
  <si>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</si>
  <si>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</si>
  <si>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</si>
  <si>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 моторные масла для дизельных и (или) карбюраторных и (или) инжекторных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</si>
  <si>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</si>
  <si>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Объем поступлений доходов в бюджет Темрюкского городского поселения Темрюкского района по кодам видов (подвидов) доходов и классификации операций сектора государственного управления, относящихся к доходам бюджетов, на 2015 год</t>
  </si>
  <si>
    <t>2 00 00000 00 0000 000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</si>
  <si>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</si>
  <si>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</si>
  <si>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</si>
  <si>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</si>
  <si>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</si>
  <si>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</si>
  <si>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</si>
  <si>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1 14 06013 13 0021 430</t>
  </si>
  <si>
    <t>1 14 06013 13 0026 430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</si>
  <si>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</si>
  <si>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</si>
  <si>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</si>
  <si>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</si>
  <si>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Прочие доходы от компенсации затрат  бюджетов городских поселений</t>
  </si>
  <si>
    <t>1 13 02995 13 0000 130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</si>
  <si>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</si>
  <si>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</si>
  <si>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1 06 06043 13 0000 110</t>
  </si>
  <si>
    <t>Земельный налог с физических, обладающих земельным участком, расположенным в границах  городских  поселений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</si>
  <si>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</si>
  <si>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</si>
  <si>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"ПРИЛОЖЕНИЕ № 4</t>
  </si>
  <si>
    <t>от 16 декабря 2014 года № 52</t>
  </si>
  <si>
    <t>2 02 02999 13 0000 151</t>
  </si>
  <si>
    <t>Прочие субсидии бюджетам городских поселений</t>
  </si>
  <si>
    <t xml:space="preserve">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</si>
  <si>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</si>
  <si>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неналоговые доходы бюджетов городских поселений</t>
  </si>
  <si>
    <t>1 17 05050 13 0000 180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</si>
  <si>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</si>
  <si>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</si>
  <si>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2 02 04999 13 0000 151</t>
  </si>
  <si>
    <t>Прочие межбюджетные трансферты, передаваемые бюджетам городских поселений</t>
  </si>
  <si>
    <t xml:space="preserve">   Темрюкского района III созыва</t>
  </si>
  <si>
    <t xml:space="preserve">Темрюкского городского поселения </t>
  </si>
  <si>
    <t>к решению V сессии Совета</t>
  </si>
  <si>
    <t>ПРИЛОЖЕНИЕ № 1</t>
  </si>
  <si>
    <t xml:space="preserve">  Темрюкского района  III созыва</t>
  </si>
  <si>
    <t xml:space="preserve">  Темрюкского района III созыва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</si>
  <si>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</si>
  <si>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</si>
  <si>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2 02 02051 13 0000 151</t>
  </si>
  <si>
    <t>Субсидии бюджетам городских поселений на реализацию федеральных целевых программ</t>
  </si>
  <si>
    <t>от 17 ноября 2015 года № 160</t>
  </si>
  <si>
    <t>от 17 ноября 2015 года № 160)</t>
  </si>
  <si>
    <t>к решению XIX сессии Совета</t>
  </si>
  <si>
    <t>(в редакции решения XIX сессии Совета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</si>
</sst>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_-* #,##0.0_р_._-;\-* #,##0.0_р_._-;_-* &quot;-&quot;??_р_._-;_-@_-"/>
    <numFmt numFmtId="170" formatCode="_-* #,##0.0_р_._-;\-* #,##0.0_р_._-;_-* &quot;-&quot;?_р_._-;_-@_-"/>
    <numFmt numFmtId="171" formatCode="0.0"/>
    <numFmt numFmtId="172" formatCode="#,##0.00_р_."/>
    <numFmt numFmtId="173" formatCode="#,##0.0_р_."/>
    <numFmt numFmtId="174" formatCode="#,##0.00000_ ;\-#,##0.00000\ "/>
    <numFmt numFmtId="175" formatCode="_-* #,##0.00000_р_._-;\-* #,##0.00000_р_._-;_-* &quot;-&quot;?????_р_._-;_-@_-"/>
    <numFmt numFmtId="176" formatCode="#,##0.0_ ;\-#,##0.0\ "/>
    <numFmt numFmtId="177" formatCode="_-* #,##0.000_р_._-;\-* #,##0.000_р_._-;_-* &quot;-&quot;??_р_._-;_-@_-"/>
  </numFmts>
  <fonts count="4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49" fontId="10" fillId="33" borderId="0" xfId="0" applyNumberFormat="1" applyFont="1" applyFill="1" applyAlignment="1">
      <alignment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10" xfId="0" applyFont="1" applyBorder="1" applyAlignment="1">
      <alignment horizontal="right" vertical="center" wrapText="1"/>
    </xf>
    <xf numFmtId="169" fontId="6" fillId="0" borderId="10" xfId="61" applyNumberFormat="1" applyFont="1" applyBorder="1" applyAlignment="1">
      <alignment horizontal="right" wrapText="1"/>
    </xf>
    <xf numFmtId="169" fontId="10" fillId="33" borderId="10" xfId="61" applyNumberFormat="1" applyFont="1" applyFill="1" applyBorder="1" applyAlignment="1">
      <alignment horizontal="right" vertical="center" wrapText="1"/>
    </xf>
    <xf numFmtId="169" fontId="6" fillId="0" borderId="10" xfId="6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2" fillId="33" borderId="0" xfId="0" applyNumberFormat="1" applyFont="1" applyFill="1" applyAlignment="1">
      <alignment horizontal="right" vertical="center"/>
    </xf>
    <xf numFmtId="0" fontId="0" fillId="33" borderId="0" xfId="0" applyFill="1" applyAlignment="1">
      <alignment/>
    </xf>
    <xf numFmtId="169" fontId="10" fillId="33" borderId="10" xfId="61" applyNumberFormat="1" applyFont="1" applyFill="1" applyBorder="1" applyAlignment="1">
      <alignment horizontal="right" wrapText="1"/>
    </xf>
    <xf numFmtId="169" fontId="10" fillId="33" borderId="10" xfId="61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169" fontId="6" fillId="33" borderId="10" xfId="61" applyNumberFormat="1" applyFont="1" applyFill="1" applyBorder="1" applyAlignment="1">
      <alignment horizontal="right" vertical="center" wrapText="1"/>
    </xf>
    <xf numFmtId="171" fontId="4" fillId="33" borderId="10" xfId="0" applyNumberFormat="1" applyFont="1" applyFill="1" applyBorder="1" applyAlignment="1">
      <alignment horizontal="center" vertical="center" wrapText="1"/>
    </xf>
    <xf numFmtId="171" fontId="10" fillId="33" borderId="10" xfId="61" applyNumberFormat="1" applyFont="1" applyFill="1" applyBorder="1" applyAlignment="1">
      <alignment horizontal="right" vertical="center" wrapText="1"/>
    </xf>
    <xf numFmtId="169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2" fontId="10" fillId="33" borderId="11" xfId="0" applyNumberFormat="1" applyFont="1" applyFill="1" applyBorder="1" applyAlignment="1">
      <alignment horizontal="left" vertical="center" wrapText="1"/>
    </xf>
    <xf numFmtId="2" fontId="10" fillId="33" borderId="12" xfId="0" applyNumberFormat="1" applyFont="1" applyFill="1" applyBorder="1" applyAlignment="1">
      <alignment horizontal="left" vertical="center" wrapText="1"/>
    </xf>
    <xf numFmtId="2" fontId="10" fillId="33" borderId="13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2" fontId="10" fillId="33" borderId="11" xfId="0" applyNumberFormat="1" applyFont="1" applyFill="1" applyBorder="1" applyAlignment="1">
      <alignment horizontal="left" vertical="justify" wrapText="1"/>
    </xf>
    <xf numFmtId="2" fontId="10" fillId="33" borderId="12" xfId="0" applyNumberFormat="1" applyFont="1" applyFill="1" applyBorder="1" applyAlignment="1">
      <alignment horizontal="left" vertical="justify" wrapText="1"/>
    </xf>
    <xf numFmtId="2" fontId="10" fillId="33" borderId="13" xfId="0" applyNumberFormat="1" applyFont="1" applyFill="1" applyBorder="1" applyAlignment="1">
      <alignment horizontal="left" vertical="justify" wrapText="1"/>
    </xf>
    <xf numFmtId="2" fontId="10" fillId="33" borderId="11" xfId="0" applyNumberFormat="1" applyFont="1" applyFill="1" applyBorder="1" applyAlignment="1">
      <alignment horizontal="left" vertical="center" wrapText="1"/>
    </xf>
    <xf numFmtId="2" fontId="10" fillId="33" borderId="12" xfId="0" applyNumberFormat="1" applyFont="1" applyFill="1" applyBorder="1" applyAlignment="1">
      <alignment horizontal="left" vertical="center" wrapText="1"/>
    </xf>
    <xf numFmtId="2" fontId="10" fillId="33" borderId="13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171" fontId="10" fillId="33" borderId="11" xfId="0" applyNumberFormat="1" applyFont="1" applyFill="1" applyBorder="1" applyAlignment="1">
      <alignment horizontal="justify" vertical="top" wrapText="1"/>
    </xf>
    <xf numFmtId="171" fontId="10" fillId="33" borderId="12" xfId="0" applyNumberFormat="1" applyFont="1" applyFill="1" applyBorder="1" applyAlignment="1">
      <alignment horizontal="justify" vertical="top" wrapText="1"/>
    </xf>
    <xf numFmtId="171" fontId="10" fillId="33" borderId="13" xfId="0" applyNumberFormat="1" applyFont="1" applyFill="1" applyBorder="1" applyAlignment="1">
      <alignment horizontal="justify" vertical="top" wrapText="1"/>
    </xf>
    <xf numFmtId="0" fontId="11" fillId="0" borderId="11" xfId="53" applyNumberFormat="1" applyFont="1" applyFill="1" applyBorder="1" applyAlignment="1">
      <alignment horizontal="justify" vertical="center" wrapText="1"/>
      <protection/>
    </xf>
    <xf numFmtId="0" fontId="11" fillId="0" borderId="12" xfId="53" applyNumberFormat="1" applyFont="1" applyFill="1" applyBorder="1" applyAlignment="1">
      <alignment horizontal="justify" vertical="center" wrapText="1"/>
      <protection/>
    </xf>
    <xf numFmtId="0" fontId="11" fillId="0" borderId="13" xfId="53" applyNumberFormat="1" applyFont="1" applyFill="1" applyBorder="1" applyAlignment="1">
      <alignment horizontal="justify" vertical="center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33" borderId="0" xfId="0" applyFont="1" applyFill="1" applyAlignment="1">
      <alignment horizontal="left" vertical="center"/>
    </xf>
    <xf numFmtId="49" fontId="10" fillId="33" borderId="0" xfId="0" applyNumberFormat="1" applyFont="1" applyFill="1" applyAlignment="1">
      <alignment horizontal="center" vertical="center"/>
    </xf>
    <xf numFmtId="0" fontId="11" fillId="33" borderId="10" xfId="53" applyNumberFormat="1" applyFont="1" applyFill="1" applyBorder="1" applyAlignment="1">
      <alignment horizontal="left" vertical="top" wrapText="1"/>
      <protection/>
    </xf>
    <xf numFmtId="0" fontId="11" fillId="33" borderId="10" xfId="53" applyNumberFormat="1" applyFont="1" applyFill="1" applyBorder="1" applyAlignment="1">
      <alignment horizontal="justify" vertical="top" wrapText="1"/>
      <protection/>
    </xf>
    <xf numFmtId="0" fontId="11" fillId="33" borderId="10" xfId="0" applyFont="1" applyFill="1" applyBorder="1" applyAlignment="1">
      <alignment horizontal="justify" vertical="top" wrapText="1"/>
    </xf>
    <xf numFmtId="2" fontId="10" fillId="33" borderId="10" xfId="0" applyNumberFormat="1" applyFont="1" applyFill="1" applyBorder="1" applyAlignment="1">
      <alignment horizontal="justify" wrapText="1"/>
    </xf>
    <xf numFmtId="2" fontId="10" fillId="33" borderId="11" xfId="0" applyNumberFormat="1" applyFont="1" applyFill="1" applyBorder="1" applyAlignment="1">
      <alignment horizontal="justify" vertical="top" wrapText="1"/>
    </xf>
    <xf numFmtId="2" fontId="10" fillId="33" borderId="12" xfId="0" applyNumberFormat="1" applyFont="1" applyFill="1" applyBorder="1" applyAlignment="1">
      <alignment horizontal="justify" vertical="top" wrapText="1"/>
    </xf>
    <xf numFmtId="2" fontId="10" fillId="33" borderId="13" xfId="0" applyNumberFormat="1" applyFont="1" applyFill="1" applyBorder="1" applyAlignment="1">
      <alignment horizontal="justify" vertical="top" wrapText="1"/>
    </xf>
    <xf numFmtId="0" fontId="11" fillId="33" borderId="11" xfId="53" applyNumberFormat="1" applyFont="1" applyFill="1" applyBorder="1" applyAlignment="1">
      <alignment horizontal="justify" vertical="top" wrapText="1"/>
      <protection/>
    </xf>
    <xf numFmtId="0" fontId="11" fillId="33" borderId="12" xfId="53" applyNumberFormat="1" applyFont="1" applyFill="1" applyBorder="1" applyAlignment="1">
      <alignment horizontal="justify" vertical="top" wrapText="1"/>
      <protection/>
    </xf>
    <xf numFmtId="0" fontId="11" fillId="33" borderId="13" xfId="53" applyNumberFormat="1" applyFont="1" applyFill="1" applyBorder="1" applyAlignment="1">
      <alignment horizontal="justify" vertical="top" wrapText="1"/>
      <protection/>
    </xf>
    <xf numFmtId="0" fontId="11" fillId="33" borderId="11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0" fontId="11" fillId="33" borderId="13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ная классификация 2005 конс. бюдже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H9" sqref="H9"/>
    </sheetView>
  </sheetViews>
  <sheetFormatPr defaultColWidth="9.00390625" defaultRowHeight="22.5" customHeight="1"/>
  <cols>
    <col min="1" max="1" width="28.875" style="0" customWidth="1"/>
    <col min="2" max="2" width="49.25390625" style="0" customWidth="1"/>
    <col min="3" max="3" width="15.875" style="0" customWidth="1"/>
    <col min="4" max="4" width="11.625" style="0" customWidth="1"/>
    <col min="5" max="5" width="28.25390625" style="18" customWidth="1"/>
    <col min="6" max="6" width="16.75390625" style="0" customWidth="1"/>
    <col min="8" max="8" width="21.375" style="0" customWidth="1"/>
    <col min="9" max="9" width="30.875" style="0" customWidth="1"/>
  </cols>
  <sheetData>
    <row r="1" spans="3:5" ht="18" customHeight="1">
      <c r="C1" s="86" t="s">
        <v>70</v>
      </c>
      <c r="D1" s="86"/>
      <c r="E1" s="86"/>
    </row>
    <row r="2" spans="3:5" ht="19.5" customHeight="1">
      <c r="C2" s="86" t="s">
        <v>79</v>
      </c>
      <c r="D2" s="86"/>
      <c r="E2" s="86"/>
    </row>
    <row r="3" spans="3:5" ht="16.5" customHeight="1">
      <c r="C3" s="86" t="s">
        <v>11</v>
      </c>
      <c r="D3" s="86"/>
      <c r="E3" s="86"/>
    </row>
    <row r="4" spans="3:5" ht="19.5" customHeight="1">
      <c r="C4" s="86" t="s">
        <v>72</v>
      </c>
      <c r="D4" s="86"/>
      <c r="E4" s="86"/>
    </row>
    <row r="5" spans="3:5" ht="21" customHeight="1">
      <c r="C5" s="86" t="s">
        <v>77</v>
      </c>
      <c r="D5" s="86"/>
      <c r="E5" s="86"/>
    </row>
    <row r="6" spans="3:5" ht="21" customHeight="1">
      <c r="C6" s="17"/>
      <c r="D6" s="17"/>
      <c r="E6" s="1"/>
    </row>
    <row r="7" spans="3:5" ht="18" customHeight="1">
      <c r="C7" s="86" t="s">
        <v>55</v>
      </c>
      <c r="D7" s="86"/>
      <c r="E7" s="86"/>
    </row>
    <row r="8" spans="3:5" ht="19.5" customHeight="1">
      <c r="C8" s="86" t="s">
        <v>69</v>
      </c>
      <c r="D8" s="86"/>
      <c r="E8" s="86"/>
    </row>
    <row r="9" spans="3:5" ht="16.5" customHeight="1">
      <c r="C9" s="86" t="s">
        <v>11</v>
      </c>
      <c r="D9" s="86"/>
      <c r="E9" s="86"/>
    </row>
    <row r="10" spans="3:5" ht="19.5" customHeight="1">
      <c r="C10" s="86" t="s">
        <v>67</v>
      </c>
      <c r="D10" s="86"/>
      <c r="E10" s="86"/>
    </row>
    <row r="11" spans="3:5" ht="21" customHeight="1">
      <c r="C11" s="86" t="s">
        <v>56</v>
      </c>
      <c r="D11" s="86"/>
      <c r="E11" s="86"/>
    </row>
    <row r="12" spans="3:5" ht="17.25" customHeight="1">
      <c r="C12" s="86" t="s">
        <v>80</v>
      </c>
      <c r="D12" s="86"/>
      <c r="E12" s="86"/>
    </row>
    <row r="13" spans="3:5" ht="18.75" customHeight="1">
      <c r="C13" s="86" t="s">
        <v>68</v>
      </c>
      <c r="D13" s="86"/>
      <c r="E13" s="86"/>
    </row>
    <row r="14" spans="3:5" ht="18.75" customHeight="1">
      <c r="C14" s="86" t="s">
        <v>71</v>
      </c>
      <c r="D14" s="86"/>
      <c r="E14" s="86"/>
    </row>
    <row r="15" spans="3:5" ht="17.25" customHeight="1">
      <c r="C15" s="86" t="s">
        <v>78</v>
      </c>
      <c r="D15" s="86"/>
      <c r="E15" s="86"/>
    </row>
    <row r="16" spans="3:5" ht="17.25" customHeight="1">
      <c r="C16" s="17"/>
      <c r="D16" s="17"/>
      <c r="E16" s="17"/>
    </row>
    <row r="17" spans="1:9" ht="18.75" customHeight="1">
      <c r="A17" s="88" t="s">
        <v>32</v>
      </c>
      <c r="B17" s="88"/>
      <c r="C17" s="88"/>
      <c r="D17" s="88"/>
      <c r="E17" s="88"/>
      <c r="F17" s="2"/>
      <c r="G17" s="87"/>
      <c r="H17" s="2"/>
      <c r="I17" s="2"/>
    </row>
    <row r="18" spans="1:7" ht="43.5" customHeight="1">
      <c r="A18" s="88"/>
      <c r="B18" s="88"/>
      <c r="C18" s="88"/>
      <c r="D18" s="88"/>
      <c r="E18" s="88"/>
      <c r="G18" s="87"/>
    </row>
    <row r="19" spans="1:5" ht="18" customHeight="1">
      <c r="A19" s="7"/>
      <c r="B19" s="7"/>
      <c r="C19" s="7"/>
      <c r="D19" s="7"/>
      <c r="E19" s="8" t="s">
        <v>0</v>
      </c>
    </row>
    <row r="20" spans="1:5" ht="18.75" customHeight="1">
      <c r="A20" s="9" t="s">
        <v>1</v>
      </c>
      <c r="B20" s="77" t="s">
        <v>7</v>
      </c>
      <c r="C20" s="78"/>
      <c r="D20" s="79"/>
      <c r="E20" s="19" t="s">
        <v>3</v>
      </c>
    </row>
    <row r="21" spans="1:5" ht="16.5" customHeight="1">
      <c r="A21" s="3">
        <v>1</v>
      </c>
      <c r="B21" s="80">
        <v>2</v>
      </c>
      <c r="C21" s="81"/>
      <c r="D21" s="82"/>
      <c r="E21" s="19">
        <v>3</v>
      </c>
    </row>
    <row r="22" spans="1:5" ht="22.5" customHeight="1">
      <c r="A22" s="4" t="s">
        <v>2</v>
      </c>
      <c r="B22" s="83" t="s">
        <v>8</v>
      </c>
      <c r="C22" s="84"/>
      <c r="D22" s="85"/>
      <c r="E22" s="20">
        <f>SUM(E23:E45)</f>
        <v>189069.10000000003</v>
      </c>
    </row>
    <row r="23" spans="1:6" ht="114" customHeight="1">
      <c r="A23" s="5" t="s">
        <v>5</v>
      </c>
      <c r="B23" s="66" t="s">
        <v>12</v>
      </c>
      <c r="C23" s="66"/>
      <c r="D23" s="66"/>
      <c r="E23" s="21">
        <f>74810-1882+3000+1000</f>
        <v>76928</v>
      </c>
      <c r="F23" s="11"/>
    </row>
    <row r="24" spans="1:5" ht="170.25" customHeight="1">
      <c r="A24" s="5" t="s">
        <v>13</v>
      </c>
      <c r="B24" s="65" t="s">
        <v>16</v>
      </c>
      <c r="C24" s="65"/>
      <c r="D24" s="65"/>
      <c r="E24" s="21">
        <f>640+300</f>
        <v>940</v>
      </c>
    </row>
    <row r="25" spans="1:5" ht="87" customHeight="1">
      <c r="A25" s="5" t="s">
        <v>9</v>
      </c>
      <c r="B25" s="71" t="s">
        <v>14</v>
      </c>
      <c r="C25" s="72"/>
      <c r="D25" s="73"/>
      <c r="E25" s="21">
        <f>330+543</f>
        <v>873</v>
      </c>
    </row>
    <row r="26" spans="1:5" s="26" customFormat="1" ht="125.25" customHeight="1">
      <c r="A26" s="5" t="s">
        <v>17</v>
      </c>
      <c r="B26" s="71" t="s">
        <v>18</v>
      </c>
      <c r="C26" s="72"/>
      <c r="D26" s="73"/>
      <c r="E26" s="21">
        <f>30+44+36.6</f>
        <v>110.6</v>
      </c>
    </row>
    <row r="27" spans="1:5" s="26" customFormat="1" ht="124.5" customHeight="1">
      <c r="A27" s="16" t="s">
        <v>25</v>
      </c>
      <c r="B27" s="74" t="s">
        <v>29</v>
      </c>
      <c r="C27" s="75"/>
      <c r="D27" s="76"/>
      <c r="E27" s="27">
        <f>2000-450+50</f>
        <v>1600</v>
      </c>
    </row>
    <row r="28" spans="1:5" s="26" customFormat="1" ht="133.5" customHeight="1">
      <c r="A28" s="16" t="s">
        <v>26</v>
      </c>
      <c r="B28" s="74" t="s">
        <v>30</v>
      </c>
      <c r="C28" s="75"/>
      <c r="D28" s="76"/>
      <c r="E28" s="27">
        <f>60-7</f>
        <v>53</v>
      </c>
    </row>
    <row r="29" spans="1:5" s="26" customFormat="1" ht="117.75" customHeight="1">
      <c r="A29" s="16" t="s">
        <v>24</v>
      </c>
      <c r="B29" s="74" t="s">
        <v>31</v>
      </c>
      <c r="C29" s="75"/>
      <c r="D29" s="76"/>
      <c r="E29" s="27">
        <f>3574-800+73+688</f>
        <v>3535</v>
      </c>
    </row>
    <row r="30" spans="1:5" s="26" customFormat="1" ht="106.5" customHeight="1">
      <c r="A30" s="16" t="s">
        <v>27</v>
      </c>
      <c r="B30" s="74" t="s">
        <v>28</v>
      </c>
      <c r="C30" s="75"/>
      <c r="D30" s="76"/>
      <c r="E30" s="27">
        <f>273-200-73</f>
        <v>0</v>
      </c>
    </row>
    <row r="31" spans="1:5" s="26" customFormat="1" ht="44.25" customHeight="1">
      <c r="A31" s="16" t="s">
        <v>10</v>
      </c>
      <c r="B31" s="74" t="s">
        <v>4</v>
      </c>
      <c r="C31" s="75"/>
      <c r="D31" s="76"/>
      <c r="E31" s="27">
        <f>950+333+1027.7+17.4</f>
        <v>2328.1</v>
      </c>
    </row>
    <row r="32" spans="1:5" s="26" customFormat="1" ht="86.25" customHeight="1">
      <c r="A32" s="5" t="s">
        <v>36</v>
      </c>
      <c r="B32" s="64" t="s">
        <v>37</v>
      </c>
      <c r="C32" s="64"/>
      <c r="D32" s="64"/>
      <c r="E32" s="21">
        <f>10200+1500</f>
        <v>11700</v>
      </c>
    </row>
    <row r="33" spans="1:5" s="26" customFormat="1" ht="48" customHeight="1">
      <c r="A33" s="5" t="s">
        <v>49</v>
      </c>
      <c r="B33" s="65" t="s">
        <v>50</v>
      </c>
      <c r="C33" s="65"/>
      <c r="D33" s="65"/>
      <c r="E33" s="21">
        <f>33500+2000+1000-4000+2600</f>
        <v>35100</v>
      </c>
    </row>
    <row r="34" spans="1:5" s="26" customFormat="1" ht="73.5" customHeight="1">
      <c r="A34" s="5" t="s">
        <v>51</v>
      </c>
      <c r="B34" s="65" t="s">
        <v>52</v>
      </c>
      <c r="C34" s="65"/>
      <c r="D34" s="65"/>
      <c r="E34" s="28">
        <f>9000+400+2000+7500</f>
        <v>18900</v>
      </c>
    </row>
    <row r="35" spans="1:5" s="26" customFormat="1" ht="110.25" customHeight="1">
      <c r="A35" s="16" t="s">
        <v>34</v>
      </c>
      <c r="B35" s="66" t="s">
        <v>35</v>
      </c>
      <c r="C35" s="66"/>
      <c r="D35" s="66"/>
      <c r="E35" s="21">
        <f>30258-7708-3550</f>
        <v>19000</v>
      </c>
    </row>
    <row r="36" spans="1:5" s="26" customFormat="1" ht="109.5" customHeight="1">
      <c r="A36" s="6" t="s">
        <v>38</v>
      </c>
      <c r="B36" s="67" t="s">
        <v>39</v>
      </c>
      <c r="C36" s="67"/>
      <c r="D36" s="67"/>
      <c r="E36" s="21">
        <f>10290-166</f>
        <v>10124</v>
      </c>
    </row>
    <row r="37" spans="1:5" s="26" customFormat="1" ht="91.5" customHeight="1">
      <c r="A37" s="6" t="s">
        <v>59</v>
      </c>
      <c r="B37" s="68" t="s">
        <v>60</v>
      </c>
      <c r="C37" s="69"/>
      <c r="D37" s="70"/>
      <c r="E37" s="21">
        <f>20+83+498.7+404.4</f>
        <v>1006.1</v>
      </c>
    </row>
    <row r="38" spans="1:5" s="26" customFormat="1" ht="121.5" customHeight="1">
      <c r="A38" s="38" t="s">
        <v>73</v>
      </c>
      <c r="B38" s="68" t="s">
        <v>74</v>
      </c>
      <c r="C38" s="69"/>
      <c r="D38" s="70"/>
      <c r="E38" s="21">
        <v>0.1</v>
      </c>
    </row>
    <row r="39" spans="1:5" s="26" customFormat="1" ht="42.75" customHeight="1">
      <c r="A39" s="6" t="s">
        <v>48</v>
      </c>
      <c r="B39" s="43" t="s">
        <v>47</v>
      </c>
      <c r="C39" s="44"/>
      <c r="D39" s="45"/>
      <c r="E39" s="21">
        <f>210-68.6+0.1</f>
        <v>141.5</v>
      </c>
    </row>
    <row r="40" spans="1:5" s="26" customFormat="1" ht="176.25" customHeight="1">
      <c r="A40" s="16" t="s">
        <v>63</v>
      </c>
      <c r="B40" s="43" t="s">
        <v>64</v>
      </c>
      <c r="C40" s="44"/>
      <c r="D40" s="45"/>
      <c r="E40" s="21">
        <v>50</v>
      </c>
    </row>
    <row r="41" spans="1:5" s="26" customFormat="1" ht="63" customHeight="1">
      <c r="A41" s="16" t="s">
        <v>41</v>
      </c>
      <c r="B41" s="43" t="s">
        <v>40</v>
      </c>
      <c r="C41" s="44"/>
      <c r="D41" s="45"/>
      <c r="E41" s="21">
        <f>1750+5000-1800</f>
        <v>4950</v>
      </c>
    </row>
    <row r="42" spans="1:5" s="26" customFormat="1" ht="87.75" customHeight="1">
      <c r="A42" s="16" t="s">
        <v>42</v>
      </c>
      <c r="B42" s="35" t="s">
        <v>40</v>
      </c>
      <c r="C42" s="36"/>
      <c r="D42" s="37"/>
      <c r="E42" s="21">
        <f>750+500</f>
        <v>1250</v>
      </c>
    </row>
    <row r="43" spans="1:5" s="26" customFormat="1" ht="67.5" customHeight="1">
      <c r="A43" s="6" t="s">
        <v>43</v>
      </c>
      <c r="B43" s="40" t="s">
        <v>44</v>
      </c>
      <c r="C43" s="41"/>
      <c r="D43" s="42"/>
      <c r="E43" s="21">
        <v>50</v>
      </c>
    </row>
    <row r="44" spans="1:5" s="26" customFormat="1" ht="90" customHeight="1">
      <c r="A44" s="6" t="s">
        <v>19</v>
      </c>
      <c r="B44" s="40" t="s">
        <v>20</v>
      </c>
      <c r="C44" s="41"/>
      <c r="D44" s="42"/>
      <c r="E44" s="21">
        <f>70+5+25</f>
        <v>100</v>
      </c>
    </row>
    <row r="45" spans="1:5" s="26" customFormat="1" ht="45" customHeight="1">
      <c r="A45" s="6" t="s">
        <v>62</v>
      </c>
      <c r="B45" s="43" t="s">
        <v>61</v>
      </c>
      <c r="C45" s="44"/>
      <c r="D45" s="45"/>
      <c r="E45" s="21">
        <f>41+191.4+88+9.3</f>
        <v>329.7</v>
      </c>
    </row>
    <row r="46" spans="1:5" s="26" customFormat="1" ht="37.5">
      <c r="A46" s="29" t="s">
        <v>33</v>
      </c>
      <c r="B46" s="46" t="s">
        <v>15</v>
      </c>
      <c r="C46" s="47"/>
      <c r="D46" s="48"/>
      <c r="E46" s="30">
        <f>SUM(E47:E51)</f>
        <v>40799.7</v>
      </c>
    </row>
    <row r="47" spans="1:5" s="26" customFormat="1" ht="48" customHeight="1">
      <c r="A47" s="38" t="s">
        <v>75</v>
      </c>
      <c r="B47" s="49" t="s">
        <v>76</v>
      </c>
      <c r="C47" s="50"/>
      <c r="D47" s="51"/>
      <c r="E47" s="21">
        <v>400.3</v>
      </c>
    </row>
    <row r="48" spans="1:5" s="26" customFormat="1" ht="39" customHeight="1">
      <c r="A48" s="6" t="s">
        <v>57</v>
      </c>
      <c r="B48" s="49" t="s">
        <v>58</v>
      </c>
      <c r="C48" s="50"/>
      <c r="D48" s="51"/>
      <c r="E48" s="21">
        <f>6858+20000.2+7811.4+376+750+4400+170.2+230.1-400.3</f>
        <v>40195.59999999999</v>
      </c>
    </row>
    <row r="49" spans="1:5" s="26" customFormat="1" ht="63" customHeight="1">
      <c r="A49" s="31" t="s">
        <v>45</v>
      </c>
      <c r="B49" s="52" t="s">
        <v>46</v>
      </c>
      <c r="C49" s="53"/>
      <c r="D49" s="54"/>
      <c r="E49" s="32">
        <v>12.4</v>
      </c>
    </row>
    <row r="50" spans="1:5" s="26" customFormat="1" ht="46.5" customHeight="1">
      <c r="A50" s="31" t="s">
        <v>65</v>
      </c>
      <c r="B50" s="55" t="s">
        <v>66</v>
      </c>
      <c r="C50" s="56"/>
      <c r="D50" s="57"/>
      <c r="E50" s="32">
        <f>500+200-200</f>
        <v>500</v>
      </c>
    </row>
    <row r="51" spans="1:5" s="26" customFormat="1" ht="68.25" customHeight="1">
      <c r="A51" s="6" t="s">
        <v>53</v>
      </c>
      <c r="B51" s="49" t="s">
        <v>54</v>
      </c>
      <c r="C51" s="50"/>
      <c r="D51" s="51"/>
      <c r="E51" s="21">
        <v>-308.6</v>
      </c>
    </row>
    <row r="52" spans="1:5" ht="22.5" customHeight="1">
      <c r="A52" s="3"/>
      <c r="B52" s="58" t="s">
        <v>6</v>
      </c>
      <c r="C52" s="59"/>
      <c r="D52" s="60"/>
      <c r="E52" s="22">
        <f>E46+E22</f>
        <v>229868.80000000005</v>
      </c>
    </row>
    <row r="53" spans="1:5" ht="18.75" customHeight="1">
      <c r="A53" s="61"/>
      <c r="B53" s="61"/>
      <c r="C53" s="7"/>
      <c r="D53" s="7"/>
      <c r="E53" s="23"/>
    </row>
    <row r="54" spans="1:11" ht="22.5" customHeight="1">
      <c r="A54" s="12" t="s">
        <v>21</v>
      </c>
      <c r="B54" s="12"/>
      <c r="C54" s="13"/>
      <c r="D54" s="13"/>
      <c r="E54" s="24"/>
      <c r="F54" s="13"/>
      <c r="G54" s="13"/>
      <c r="H54" s="13"/>
      <c r="I54" s="13"/>
      <c r="J54" s="13"/>
      <c r="K54" s="13"/>
    </row>
    <row r="55" spans="1:11" ht="15.75" customHeight="1">
      <c r="A55" s="12" t="s">
        <v>11</v>
      </c>
      <c r="B55" s="12"/>
      <c r="C55" s="13"/>
      <c r="D55" s="13"/>
      <c r="E55" s="24"/>
      <c r="F55" s="13"/>
      <c r="G55" s="13"/>
      <c r="H55" s="13"/>
      <c r="I55" s="13"/>
      <c r="J55" s="13"/>
      <c r="K55" s="13"/>
    </row>
    <row r="56" spans="1:11" ht="22.5" customHeight="1">
      <c r="A56" s="14" t="s">
        <v>22</v>
      </c>
      <c r="B56" s="14"/>
      <c r="C56" s="15"/>
      <c r="D56" s="15"/>
      <c r="E56" s="25" t="s">
        <v>23</v>
      </c>
      <c r="F56" s="13"/>
      <c r="G56" s="13"/>
      <c r="H56" s="13"/>
      <c r="I56" s="13"/>
      <c r="J56" s="13"/>
      <c r="K56" s="1"/>
    </row>
    <row r="57" spans="1:5" ht="15" customHeight="1">
      <c r="A57" s="62"/>
      <c r="B57" s="62"/>
      <c r="C57" s="10"/>
      <c r="D57" s="63"/>
      <c r="E57" s="63"/>
    </row>
    <row r="58" spans="1:2" ht="22.5" customHeight="1" hidden="1">
      <c r="A58" s="39"/>
      <c r="B58" s="39"/>
    </row>
    <row r="60" ht="22.5" customHeight="1">
      <c r="E60" s="34"/>
    </row>
    <row r="62" ht="22.5" customHeight="1">
      <c r="D62" s="33"/>
    </row>
  </sheetData>
  <sheetProtection/>
  <mergeCells count="52">
    <mergeCell ref="B38:D38"/>
    <mergeCell ref="B47:D47"/>
    <mergeCell ref="C8:E8"/>
    <mergeCell ref="C9:E9"/>
    <mergeCell ref="C10:E10"/>
    <mergeCell ref="C1:E1"/>
    <mergeCell ref="C2:E2"/>
    <mergeCell ref="C3:E3"/>
    <mergeCell ref="C4:E4"/>
    <mergeCell ref="C5:E5"/>
    <mergeCell ref="C7:E7"/>
    <mergeCell ref="C11:E11"/>
    <mergeCell ref="C12:E12"/>
    <mergeCell ref="C13:E13"/>
    <mergeCell ref="C15:E15"/>
    <mergeCell ref="G17:G18"/>
    <mergeCell ref="A17:E18"/>
    <mergeCell ref="C14:E1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51:D51"/>
    <mergeCell ref="B35:D35"/>
    <mergeCell ref="B36:D36"/>
    <mergeCell ref="B37:D37"/>
    <mergeCell ref="B39:D39"/>
    <mergeCell ref="B41:D41"/>
    <mergeCell ref="B43:D43"/>
    <mergeCell ref="B40:D40"/>
    <mergeCell ref="B50:D50"/>
    <mergeCell ref="B52:D52"/>
    <mergeCell ref="A53:B53"/>
    <mergeCell ref="A57:B57"/>
    <mergeCell ref="D57:E57"/>
    <mergeCell ref="A58:B58"/>
    <mergeCell ref="B44:D44"/>
    <mergeCell ref="B45:D45"/>
    <mergeCell ref="B46:D46"/>
    <mergeCell ref="B48:D48"/>
    <mergeCell ref="B49:D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Nastya</cp:lastModifiedBy>
  <cp:lastPrinted>2015-11-10T12:03:40Z</cp:lastPrinted>
  <dcterms:created xsi:type="dcterms:W3CDTF">2005-11-05T12:50:57Z</dcterms:created>
  <dcterms:modified xsi:type="dcterms:W3CDTF">2015-11-18T05:48:46Z</dcterms:modified>
  <cp:category/>
  <cp:version/>
  <cp:contentType/>
  <cp:contentStatus/>
</cp:coreProperties>
</file>